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Приложение 1 1" sheetId="2" r:id="rId1"/>
    <sheet name="Приложение 1 2" sheetId="3" r:id="rId2"/>
  </sheets>
  <calcPr calcId="152511"/>
</workbook>
</file>

<file path=xl/calcChain.xml><?xml version="1.0" encoding="utf-8"?>
<calcChain xmlns="http://schemas.openxmlformats.org/spreadsheetml/2006/main">
  <c r="N11" i="3" l="1"/>
  <c r="N10" i="3" l="1"/>
  <c r="N8" i="3"/>
  <c r="N9" i="3"/>
  <c r="N7" i="3"/>
  <c r="O7" i="3" s="1"/>
  <c r="N10" i="2" l="1"/>
  <c r="N8" i="2"/>
  <c r="N9" i="2"/>
  <c r="N7" i="2"/>
  <c r="N11" i="2" l="1"/>
  <c r="O10" i="3"/>
  <c r="O8" i="3"/>
  <c r="O9" i="3"/>
  <c r="O10" i="2"/>
  <c r="O8" i="2"/>
  <c r="O9" i="2"/>
  <c r="O11" i="2" s="1"/>
  <c r="O12" i="2" s="1"/>
  <c r="O7" i="2"/>
  <c r="O11" i="3" l="1"/>
  <c r="O12" i="3" s="1"/>
</calcChain>
</file>

<file path=xl/sharedStrings.xml><?xml version="1.0" encoding="utf-8"?>
<sst xmlns="http://schemas.openxmlformats.org/spreadsheetml/2006/main" count="148" uniqueCount="77">
  <si>
    <t>Приложение 1.1</t>
  </si>
  <si>
    <t>СПЕЦИФИКАЦИЯ</t>
  </si>
  <si>
    <t>ЛОТ</t>
  </si>
  <si>
    <t>Группа главного энергетика (ГГЭ)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</si>
  <si>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</si>
  <si>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</si>
  <si>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</si>
  <si>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</si>
  <si>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</si>
  <si>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</si>
  <si>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</si>
  <si>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</si>
  <si>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</si>
  <si>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</si>
  <si>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</si>
  <si>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</si>
  <si>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</si>
  <si>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</si>
  <si>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</si>
  <si>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</si>
  <si>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шт</t>
  </si>
  <si>
    <t>36306</t>
  </si>
  <si>
    <t>36308</t>
  </si>
  <si>
    <t>36310</t>
  </si>
  <si>
    <t>5170</t>
  </si>
  <si>
    <t>43366</t>
  </si>
  <si>
    <t xml:space="preserve">  кол-во: 20;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</si>
  <si>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</si>
  <si>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</si>
  <si>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</si>
  <si>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</si>
  <si>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</si>
  <si>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</si>
  <si>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 xml:space="preserve">Срок службы </t>
  </si>
  <si>
    <t>Инициатор закупки:</t>
  </si>
  <si>
    <t>Хайруллин Р.Х., тел. 2506685, эл.почта:</t>
  </si>
  <si>
    <t>Контактное лицо по тех. Вопросам</t>
  </si>
  <si>
    <t>Хайруллин Радик Хакимович тел 8-(347)-250-66-85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</si>
  <si>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</si>
  <si>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Инвестиционная деятельность</t>
  </si>
  <si>
    <t>Операционная деятельность</t>
  </si>
  <si>
    <t xml:space="preserve">  кол-во: 10; г.Бирск, ул. Бурновская, д.10; Выдрин Ю.А. 89173483781</t>
  </si>
  <si>
    <t>Приложение 1.2</t>
  </si>
  <si>
    <t>не менее 24 месяца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</si>
  <si>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 до адреса поставки.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</si>
  <si>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 до адреса поставщика.</t>
  </si>
  <si>
    <t>0</t>
  </si>
  <si>
    <t>4</t>
  </si>
  <si>
    <t>10</t>
  </si>
  <si>
    <t>20</t>
  </si>
  <si>
    <t>132</t>
  </si>
  <si>
    <t>127</t>
  </si>
  <si>
    <t>106</t>
  </si>
  <si>
    <t>3</t>
  </si>
  <si>
    <t>Дата поставки до 30 мая</t>
  </si>
  <si>
    <t>5</t>
  </si>
  <si>
    <t>кол-во: 4; г. Сибай, ул. Индустриальное шоссе, д.2; Устьянцева Л.А. 89279417186</t>
  </si>
  <si>
    <t xml:space="preserve">  кол-во: 5; г.Бирск, ул. Бурновская, д.10; Выдрин Ю.А. 89173483781</t>
  </si>
  <si>
    <t>Предельная сумма лота составляет:  5 655 740,00 руб. с НДС.</t>
  </si>
  <si>
    <t>Предельная сумма лота составляет:  958 750 руб. с НДС.</t>
  </si>
  <si>
    <r>
      <t xml:space="preserve">  </t>
    </r>
    <r>
      <rPr>
        <b/>
        <sz val="11"/>
        <color theme="1"/>
        <rFont val="Calibri"/>
        <family val="2"/>
        <charset val="204"/>
        <scheme val="minor"/>
      </rPr>
      <t>кол-во: 22</t>
    </r>
    <r>
      <rPr>
        <sz val="11"/>
        <color theme="1"/>
        <rFont val="Calibri"/>
        <family val="2"/>
        <charset val="204"/>
        <scheme val="minor"/>
      </rPr>
      <t xml:space="preserve">; г. Белорецк, ул.Ленина, д.41; Кузнецов Д.Н. 89051808865;  </t>
    </r>
    <r>
      <rPr>
        <b/>
        <sz val="11"/>
        <color theme="1"/>
        <rFont val="Calibri"/>
        <family val="2"/>
        <charset val="204"/>
        <scheme val="minor"/>
      </rPr>
      <t>кол-во: 10</t>
    </r>
    <r>
      <rPr>
        <sz val="11"/>
        <color theme="1"/>
        <rFont val="Calibri"/>
        <family val="2"/>
        <charset val="204"/>
        <scheme val="minor"/>
      </rPr>
      <t xml:space="preserve">; г.Бирск, ул. Бурновская, д.10; Выдрин Ю.А. 89173483781;  </t>
    </r>
    <r>
      <rPr>
        <b/>
        <sz val="11"/>
        <color theme="1"/>
        <rFont val="Calibri"/>
        <family val="2"/>
        <charset val="204"/>
        <scheme val="minor"/>
      </rPr>
      <t>кол-во: 50</t>
    </r>
    <r>
      <rPr>
        <sz val="11"/>
        <color theme="1"/>
        <rFont val="Calibri"/>
        <family val="2"/>
        <charset val="204"/>
        <scheme val="minor"/>
      </rPr>
      <t xml:space="preserve">; г. Мелеуз, ул. Воровского, д.2; Киреева В.Р. 89371692391;  </t>
    </r>
    <r>
      <rPr>
        <b/>
        <sz val="11"/>
        <color theme="1"/>
        <rFont val="Calibri"/>
        <family val="2"/>
        <charset val="204"/>
        <scheme val="minor"/>
      </rPr>
      <t>кол-во: 9</t>
    </r>
    <r>
      <rPr>
        <sz val="11"/>
        <color theme="1"/>
        <rFont val="Calibri"/>
        <family val="2"/>
        <charset val="204"/>
        <scheme val="minor"/>
      </rPr>
      <t xml:space="preserve">; с. Месягутово, ул. Коммунистичесская, д.24; Фазылов В.С. 89063756161;  </t>
    </r>
    <r>
      <rPr>
        <b/>
        <sz val="11"/>
        <color theme="1"/>
        <rFont val="Calibri"/>
        <family val="2"/>
        <charset val="204"/>
        <scheme val="minor"/>
      </rPr>
      <t>кол-во: 12</t>
    </r>
    <r>
      <rPr>
        <sz val="11"/>
        <color theme="1"/>
        <rFont val="Calibri"/>
        <family val="2"/>
        <charset val="204"/>
        <scheme val="minor"/>
      </rPr>
      <t xml:space="preserve">; г. Сибай, ул. Индустриальное шоссе, д.2; Устьянцева Л.А. 89279417186;   </t>
    </r>
    <r>
      <rPr>
        <b/>
        <sz val="11"/>
        <color theme="1"/>
        <rFont val="Calibri"/>
        <family val="2"/>
        <charset val="204"/>
        <scheme val="minor"/>
      </rPr>
      <t>кол-во: 4</t>
    </r>
    <r>
      <rPr>
        <sz val="11"/>
        <color theme="1"/>
        <rFont val="Calibri"/>
        <family val="2"/>
        <charset val="204"/>
        <scheme val="minor"/>
      </rPr>
      <t xml:space="preserve">; г. Туймазы, ул. Гафурова, д.60; Николачев А.П. 89018173670;  </t>
    </r>
    <r>
      <rPr>
        <b/>
        <sz val="11"/>
        <color theme="1"/>
        <rFont val="Calibri"/>
        <family val="2"/>
        <charset val="204"/>
        <scheme val="minor"/>
      </rPr>
      <t>кол-во: 25</t>
    </r>
    <r>
      <rPr>
        <sz val="11"/>
        <color theme="1"/>
        <rFont val="Calibri"/>
        <family val="2"/>
        <charset val="204"/>
        <scheme val="minor"/>
      </rPr>
      <t>; г. Уфа, ул. Каспийская, д.14; Мухаметшина З.Р. 89018173671</t>
    </r>
  </si>
  <si>
    <r>
      <t xml:space="preserve">  </t>
    </r>
    <r>
      <rPr>
        <b/>
        <sz val="11"/>
        <color theme="1"/>
        <rFont val="Calibri"/>
        <family val="2"/>
        <charset val="204"/>
        <scheme val="minor"/>
      </rPr>
      <t>кол-во: 55</t>
    </r>
    <r>
      <rPr>
        <sz val="11"/>
        <color theme="1"/>
        <rFont val="Calibri"/>
        <family val="2"/>
        <charset val="204"/>
        <scheme val="minor"/>
      </rPr>
      <t xml:space="preserve">; г. Белорецк, ул.Ленина, д.41; Кузнецов Д.Н. 89051808865; </t>
    </r>
    <r>
      <rPr>
        <b/>
        <sz val="11"/>
        <color theme="1"/>
        <rFont val="Calibri"/>
        <family val="2"/>
        <charset val="204"/>
        <scheme val="minor"/>
      </rPr>
      <t xml:space="preserve"> кол-во: 4</t>
    </r>
    <r>
      <rPr>
        <sz val="11"/>
        <color theme="1"/>
        <rFont val="Calibri"/>
        <family val="2"/>
        <charset val="204"/>
        <scheme val="minor"/>
      </rPr>
      <t xml:space="preserve">; г. Мелеуз, ул. Воровского, д.2; Киреева В.Р. 89371692391; </t>
    </r>
    <r>
      <rPr>
        <b/>
        <sz val="11"/>
        <color theme="1"/>
        <rFont val="Calibri"/>
        <family val="2"/>
        <charset val="204"/>
        <scheme val="minor"/>
      </rPr>
      <t xml:space="preserve"> кол-во: 28</t>
    </r>
    <r>
      <rPr>
        <sz val="11"/>
        <color theme="1"/>
        <rFont val="Calibri"/>
        <family val="2"/>
        <charset val="204"/>
        <scheme val="minor"/>
      </rPr>
      <t xml:space="preserve">; г. Сибай, ул. Индустриальное шосссе, д.2; Устьянцева Л.А. 89279417186; </t>
    </r>
    <r>
      <rPr>
        <b/>
        <sz val="11"/>
        <color theme="1"/>
        <rFont val="Calibri"/>
        <family val="2"/>
        <charset val="204"/>
        <scheme val="minor"/>
      </rPr>
      <t xml:space="preserve"> кол-во: 16</t>
    </r>
    <r>
      <rPr>
        <sz val="11"/>
        <color theme="1"/>
        <rFont val="Calibri"/>
        <family val="2"/>
        <charset val="204"/>
        <scheme val="minor"/>
      </rPr>
      <t xml:space="preserve">; г. Стерлитамак, ул. Коммунистическая, д.30; Секварова С.В. 89656487022;  </t>
    </r>
    <r>
      <rPr>
        <b/>
        <sz val="11"/>
        <color theme="1"/>
        <rFont val="Calibri"/>
        <family val="2"/>
        <charset val="204"/>
        <scheme val="minor"/>
      </rPr>
      <t>кол-во: 12</t>
    </r>
    <r>
      <rPr>
        <sz val="11"/>
        <color theme="1"/>
        <rFont val="Calibri"/>
        <family val="2"/>
        <charset val="204"/>
        <scheme val="minor"/>
      </rPr>
      <t xml:space="preserve">; г. Туймазы, ул. Гафурова, д.60; Николаичев А.П. 89018173670;  </t>
    </r>
    <r>
      <rPr>
        <b/>
        <sz val="11"/>
        <color theme="1"/>
        <rFont val="Calibri"/>
        <family val="2"/>
        <charset val="204"/>
        <scheme val="minor"/>
      </rPr>
      <t>кол-во: 12</t>
    </r>
    <r>
      <rPr>
        <sz val="11"/>
        <color theme="1"/>
        <rFont val="Calibri"/>
        <family val="2"/>
        <charset val="204"/>
        <scheme val="minor"/>
      </rPr>
      <t>; г. Уфа, ул. Каспийская, д.14; Мухаметшина З.. 89018173671</t>
    </r>
  </si>
  <si>
    <r>
      <t xml:space="preserve"> </t>
    </r>
    <r>
      <rPr>
        <b/>
        <sz val="11"/>
        <color theme="1"/>
        <rFont val="Calibri"/>
        <family val="2"/>
        <charset val="204"/>
        <scheme val="minor"/>
      </rPr>
      <t xml:space="preserve"> кол-во: 5</t>
    </r>
    <r>
      <rPr>
        <sz val="11"/>
        <color theme="1"/>
        <rFont val="Calibri"/>
        <family val="2"/>
        <charset val="204"/>
        <scheme val="minor"/>
      </rPr>
      <t xml:space="preserve">; г. Белорецк, ул.Ленина, д.41; Кузнецов Д.Н. 89051808865; </t>
    </r>
    <r>
      <rPr>
        <b/>
        <sz val="11"/>
        <color theme="1"/>
        <rFont val="Calibri"/>
        <family val="2"/>
        <charset val="204"/>
        <scheme val="minor"/>
      </rPr>
      <t xml:space="preserve"> кол-во: 8</t>
    </r>
    <r>
      <rPr>
        <sz val="11"/>
        <color theme="1"/>
        <rFont val="Calibri"/>
        <family val="2"/>
        <charset val="204"/>
        <scheme val="minor"/>
      </rPr>
      <t xml:space="preserve">; г.Бирск, ул. Бурновская, д.10; Выдрин Ю.А. 89173483781;  </t>
    </r>
    <r>
      <rPr>
        <b/>
        <sz val="11"/>
        <color theme="1"/>
        <rFont val="Calibri"/>
        <family val="2"/>
        <charset val="204"/>
        <scheme val="minor"/>
      </rPr>
      <t>кол-во: 9</t>
    </r>
    <r>
      <rPr>
        <sz val="11"/>
        <color theme="1"/>
        <rFont val="Calibri"/>
        <family val="2"/>
        <charset val="204"/>
        <scheme val="minor"/>
      </rPr>
      <t xml:space="preserve">; с. Месягутово, ул. Коммунистическая, д.24; Фазылов В.С. 89063756161;  </t>
    </r>
    <r>
      <rPr>
        <b/>
        <sz val="11"/>
        <color theme="1"/>
        <rFont val="Calibri"/>
        <family val="2"/>
        <charset val="204"/>
        <scheme val="minor"/>
      </rPr>
      <t>кол-во: 4</t>
    </r>
    <r>
      <rPr>
        <sz val="11"/>
        <color theme="1"/>
        <rFont val="Calibri"/>
        <family val="2"/>
        <charset val="204"/>
        <scheme val="minor"/>
      </rPr>
      <t xml:space="preserve">; г. Сибай, ул. Индустрииальное шоссе, д.2; Устьянцева Л.А. 89279417186;  </t>
    </r>
    <r>
      <rPr>
        <b/>
        <sz val="11"/>
        <color theme="1"/>
        <rFont val="Calibri"/>
        <family val="2"/>
        <charset val="204"/>
        <scheme val="minor"/>
      </rPr>
      <t>кол-во: 12</t>
    </r>
    <r>
      <rPr>
        <sz val="11"/>
        <color theme="1"/>
        <rFont val="Calibri"/>
        <family val="2"/>
        <charset val="204"/>
        <scheme val="minor"/>
      </rPr>
      <t xml:space="preserve">; г. Туймазы, ул. Гафурова, д.60; Николаичев А.П. 89018173670;  </t>
    </r>
    <r>
      <rPr>
        <b/>
        <sz val="11"/>
        <color theme="1"/>
        <rFont val="Calibri"/>
        <family val="2"/>
        <charset val="204"/>
        <scheme val="minor"/>
      </rPr>
      <t>кол-во: 68</t>
    </r>
    <r>
      <rPr>
        <sz val="11"/>
        <color theme="1"/>
        <rFont val="Calibri"/>
        <family val="2"/>
        <charset val="204"/>
        <scheme val="minor"/>
      </rPr>
      <t>; г. Уфа, ул. Каспийская, д.14; Мухаетшина З.Р. 89018173671</t>
    </r>
  </si>
  <si>
    <r>
      <t xml:space="preserve">  </t>
    </r>
    <r>
      <rPr>
        <b/>
        <sz val="11"/>
        <color theme="1"/>
        <rFont val="Calibri"/>
        <family val="2"/>
        <charset val="204"/>
        <scheme val="minor"/>
      </rPr>
      <t>кол-во: 3</t>
    </r>
    <r>
      <rPr>
        <sz val="11"/>
        <color theme="1"/>
        <rFont val="Calibri"/>
        <family val="2"/>
        <charset val="204"/>
        <scheme val="minor"/>
      </rPr>
      <t>; с. Месягутово, ул. Коммунистическая, д.24; Фазылов В.С. 89063756161;</t>
    </r>
  </si>
  <si>
    <t>не менее 10 лет</t>
  </si>
  <si>
    <t>БАТАРЕЯ АККУМУЛЯТОРНАЯ ЁМКОСТЬЮ 100 А*ч (в комплекте с перемычками)</t>
  </si>
  <si>
    <t>БАТАРЕЯ АККУМУЛЯТОРНАЯ ЁМКОСТЬЮ 65 А*ч (в комплекте с перемычками)</t>
  </si>
  <si>
    <t>БАТАРЕЯ АККУМУЛЯТОРНАЯ ЁМКОСТЬЮ 38 А*ч (в комплекте с перемычками)</t>
  </si>
  <si>
    <t>СТЕЛЛАЖ АККУМУЛЯТОРНЫЙ</t>
  </si>
  <si>
    <t xml:space="preserve">Батарея фронттерминальная. Номинальная ёмкость батареи 100 А*ч при 10-ти часовом режиме разряда; номинальное напряжение 12 В; </t>
  </si>
  <si>
    <t>Батарея фронттерминальная. Номинальная ёмкость батареи 65 А*ч при 10-ти часовом режиме разряда; номинальное напряжение 12 В;</t>
  </si>
  <si>
    <t xml:space="preserve">Батарея фронттерминальная. Номинальная ёмкость батареи 38 А*ч при 10-ти часовом режиме разряда; номинальное напряжение 12 В; </t>
  </si>
  <si>
    <t>Номинальная ёмкость батареи 180 А*ч при 10-ти часовом режиме разряда; номинальное напряжение 12 В;</t>
  </si>
  <si>
    <t>Герметизированные необслуживаемые свинцово-кислотные аккумуляторы, выполненные по технологии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для ОАО «Ростелеком» и объектов связи с указанием объёмов поставок. Оборудование должно быть поставлено новым (не бывшим в использовании) в неповреждённой упаковке изготовителя, дата изготовления не позднее 6 месяцев с даты поставки, быть надлежащего качества, в соответствии с технической документацией. Производители аккумуляторных батарей: АКБ PowerSafe (изготовитель "EnerSys S.A.R.L" Франция), АКБ "Coslight Nechnology International Group Limited" (Китай), АКБ Hoppecke (Китай).</t>
  </si>
  <si>
    <t>БАТАРЕЯ АККУМУЛЯТОРНАЯ ёмкостью 180 А*ч (в комплекте с перемычками)</t>
  </si>
  <si>
    <t xml:space="preserve">Размер стеллажа должен соответствовать для АКБ на 48 вольт (четыре блока) ёмкостью 100 А*ч. </t>
  </si>
  <si>
    <t>Поставка аккумуляторных батарей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</si>
</sst>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0" fontId="17" fillId="0" borderId="0"/>
    <xf numFmtId="0" fontId="14" fillId="0" borderId="0"/>
  </cellStyleXfs>
  <cellXfs count="96">
    <xf numFmtId="0" fontId="0" fillId="0" borderId="0" xfId="0"/>
    <xf numFmtId="0" fontId="14" fillId="0" borderId="0" xfId="3"/>
    <xf numFmtId="0" fontId="14" fillId="0" borderId="1" xfId="3" applyBorder="1" applyAlignment="1">
      <alignment vertical="top" wrapText="1"/>
    </xf>
    <xf numFmtId="0" fontId="14" fillId="0" borderId="0" xfId="3" applyBorder="1" applyAlignment="1">
      <alignment vertical="top" wrapText="1"/>
    </xf>
    <xf numFmtId="0" fontId="14" fillId="0" borderId="0" xfId="3" applyAlignment="1">
      <alignment horizontal="left"/>
    </xf>
    <xf numFmtId="0" fontId="14" fillId="0" borderId="1" xfId="3" applyBorder="1" applyAlignment="1">
      <alignment vertical="top"/>
    </xf>
    <xf numFmtId="164" fontId="14" fillId="0" borderId="1" xfId="3" applyNumberFormat="1" applyBorder="1" applyAlignment="1">
      <alignment horizontal="right" vertical="top" wrapText="1"/>
    </xf>
    <xf numFmtId="0" fontId="14" fillId="0" borderId="1" xfId="3" applyBorder="1" applyAlignment="1">
      <alignment horizontal="center" vertical="top"/>
    </xf>
    <xf numFmtId="0" fontId="18" fillId="0" borderId="2" xfId="3" applyFont="1" applyBorder="1" applyAlignment="1">
      <alignment horizontal="center" vertical="top" wrapText="1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3" applyFont="1" applyAlignment="1">
      <alignment vertical="center" wrapText="1"/>
    </xf>
    <xf numFmtId="0" fontId="14" fillId="0" borderId="1" xfId="3" applyFont="1" applyBorder="1" applyAlignment="1">
      <alignment horizontal="center"/>
    </xf>
    <xf numFmtId="0" fontId="14" fillId="0" borderId="0" xfId="3" applyBorder="1"/>
    <xf numFmtId="0" fontId="14" fillId="0" borderId="3" xfId="3" applyBorder="1"/>
    <xf numFmtId="0" fontId="14" fillId="0" borderId="4" xfId="3" applyBorder="1" applyAlignment="1">
      <alignment vertical="top" wrapText="1"/>
    </xf>
    <xf numFmtId="0" fontId="14" fillId="0" borderId="4" xfId="3" applyBorder="1"/>
    <xf numFmtId="0" fontId="14" fillId="0" borderId="0" xfId="3" applyAlignment="1">
      <alignment horizontal="right"/>
    </xf>
    <xf numFmtId="164" fontId="14" fillId="0" borderId="4" xfId="3" applyNumberFormat="1" applyBorder="1"/>
    <xf numFmtId="0" fontId="16" fillId="0" borderId="0" xfId="3" applyFont="1"/>
    <xf numFmtId="0" fontId="16" fillId="0" borderId="0" xfId="3" applyFont="1" applyAlignment="1">
      <alignment horizontal="left"/>
    </xf>
    <xf numFmtId="49" fontId="14" fillId="0" borderId="1" xfId="3" applyNumberFormat="1" applyBorder="1" applyAlignment="1">
      <alignment horizontal="left" vertical="top"/>
    </xf>
    <xf numFmtId="0" fontId="14" fillId="0" borderId="0" xfId="3" applyBorder="1" applyAlignment="1">
      <alignment horizontal="center"/>
    </xf>
    <xf numFmtId="0" fontId="14" fillId="0" borderId="0" xfId="3" applyBorder="1" applyAlignment="1">
      <alignment horizontal="left"/>
    </xf>
    <xf numFmtId="0" fontId="14" fillId="0" borderId="0" xfId="3"/>
    <xf numFmtId="0" fontId="14" fillId="0" borderId="1" xfId="3" applyBorder="1" applyAlignment="1">
      <alignment vertical="top" wrapText="1"/>
    </xf>
    <xf numFmtId="0" fontId="14" fillId="0" borderId="0" xfId="3" applyBorder="1" applyAlignment="1">
      <alignment vertical="top" wrapText="1"/>
    </xf>
    <xf numFmtId="0" fontId="14" fillId="0" borderId="0" xfId="3" applyAlignment="1">
      <alignment horizontal="left"/>
    </xf>
    <xf numFmtId="0" fontId="14" fillId="0" borderId="1" xfId="3" applyBorder="1" applyAlignment="1">
      <alignment vertical="top"/>
    </xf>
    <xf numFmtId="164" fontId="14" fillId="0" borderId="1" xfId="3" applyNumberFormat="1" applyBorder="1" applyAlignment="1">
      <alignment horizontal="right" vertical="top" wrapText="1"/>
    </xf>
    <xf numFmtId="0" fontId="14" fillId="0" borderId="1" xfId="3" applyBorder="1" applyAlignment="1">
      <alignment horizontal="center" vertical="top"/>
    </xf>
    <xf numFmtId="0" fontId="18" fillId="0" borderId="2" xfId="3" applyFont="1" applyBorder="1" applyAlignment="1">
      <alignment horizontal="center" vertical="top" wrapText="1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3" applyFont="1" applyAlignment="1">
      <alignment vertical="center" wrapText="1"/>
    </xf>
    <xf numFmtId="0" fontId="14" fillId="0" borderId="1" xfId="3" applyFont="1" applyBorder="1" applyAlignment="1">
      <alignment horizontal="center"/>
    </xf>
    <xf numFmtId="0" fontId="14" fillId="0" borderId="0" xfId="3" applyBorder="1"/>
    <xf numFmtId="0" fontId="14" fillId="0" borderId="3" xfId="3" applyBorder="1"/>
    <xf numFmtId="0" fontId="14" fillId="0" borderId="4" xfId="3" applyBorder="1" applyAlignment="1">
      <alignment vertical="top" wrapText="1"/>
    </xf>
    <xf numFmtId="0" fontId="14" fillId="0" borderId="4" xfId="3" applyBorder="1"/>
    <xf numFmtId="0" fontId="14" fillId="0" borderId="0" xfId="3" applyAlignment="1">
      <alignment horizontal="right"/>
    </xf>
    <xf numFmtId="164" fontId="14" fillId="0" borderId="4" xfId="3" applyNumberFormat="1" applyBorder="1"/>
    <xf numFmtId="164" fontId="14" fillId="0" borderId="1" xfId="3" applyNumberFormat="1" applyBorder="1" applyAlignment="1">
      <alignment horizontal="right"/>
    </xf>
    <xf numFmtId="0" fontId="16" fillId="0" borderId="0" xfId="3" applyFont="1"/>
    <xf numFmtId="0" fontId="16" fillId="0" borderId="0" xfId="3" applyFont="1" applyAlignment="1">
      <alignment horizontal="left"/>
    </xf>
    <xf numFmtId="49" fontId="14" fillId="0" borderId="1" xfId="3" applyNumberFormat="1" applyBorder="1" applyAlignment="1">
      <alignment horizontal="left" vertical="top"/>
    </xf>
    <xf numFmtId="0" fontId="14" fillId="0" borderId="0" xfId="3" applyBorder="1" applyAlignment="1">
      <alignment horizontal="center"/>
    </xf>
    <xf numFmtId="0" fontId="14" fillId="0" borderId="0" xfId="3" applyBorder="1" applyAlignment="1">
      <alignment horizontal="left"/>
    </xf>
    <xf numFmtId="164" fontId="20" fillId="0" borderId="1" xfId="3" applyNumberFormat="1" applyFont="1" applyBorder="1" applyAlignment="1">
      <alignment horizontal="right"/>
    </xf>
    <xf numFmtId="0" fontId="0" fillId="0" borderId="1" xfId="0" applyBorder="1" applyAlignment="1">
      <alignment vertical="top" wrapText="1"/>
    </xf>
    <xf numFmtId="49" fontId="10" fillId="0" borderId="1" xfId="3" applyNumberFormat="1" applyFont="1" applyBorder="1" applyAlignment="1">
      <alignment horizontal="left" vertical="top"/>
    </xf>
    <xf numFmtId="49" fontId="9" fillId="0" borderId="1" xfId="3" applyNumberFormat="1" applyFont="1" applyBorder="1" applyAlignment="1">
      <alignment horizontal="left" vertical="top"/>
    </xf>
    <xf numFmtId="49" fontId="8" fillId="0" borderId="1" xfId="3" applyNumberFormat="1" applyFont="1" applyBorder="1" applyAlignment="1">
      <alignment horizontal="left" vertical="top"/>
    </xf>
    <xf numFmtId="49" fontId="7" fillId="0" borderId="1" xfId="3" applyNumberFormat="1" applyFont="1" applyBorder="1" applyAlignment="1">
      <alignment horizontal="left" vertical="top"/>
    </xf>
    <xf numFmtId="4" fontId="14" fillId="0" borderId="5" xfId="3" applyNumberFormat="1" applyBorder="1" applyAlignment="1">
      <alignment horizontal="right"/>
    </xf>
    <xf numFmtId="0" fontId="7" fillId="0" borderId="1" xfId="3" applyFont="1" applyFill="1" applyBorder="1" applyAlignment="1">
      <alignment vertical="top" wrapText="1"/>
    </xf>
    <xf numFmtId="0" fontId="14" fillId="0" borderId="1" xfId="3" applyFill="1" applyBorder="1" applyAlignment="1">
      <alignment vertical="top" wrapText="1"/>
    </xf>
    <xf numFmtId="0" fontId="5" fillId="0" borderId="1" xfId="3" applyFont="1" applyFill="1" applyBorder="1" applyAlignment="1">
      <alignment vertical="top" wrapText="1"/>
    </xf>
    <xf numFmtId="0" fontId="4" fillId="0" borderId="1" xfId="3" applyFont="1" applyFill="1" applyBorder="1" applyAlignment="1">
      <alignment vertical="top" wrapText="1"/>
    </xf>
    <xf numFmtId="49" fontId="4" fillId="0" borderId="1" xfId="3" applyNumberFormat="1" applyFont="1" applyBorder="1" applyAlignment="1">
      <alignment horizontal="left" vertical="top"/>
    </xf>
    <xf numFmtId="0" fontId="3" fillId="0" borderId="1" xfId="3" applyFont="1" applyBorder="1" applyAlignment="1">
      <alignment vertical="top" wrapText="1"/>
    </xf>
    <xf numFmtId="0" fontId="2" fillId="0" borderId="0" xfId="3" applyFont="1"/>
    <xf numFmtId="0" fontId="14" fillId="0" borderId="0" xfId="3" applyAlignment="1">
      <alignment horizontal="right"/>
    </xf>
    <xf numFmtId="0" fontId="14" fillId="0" borderId="6" xfId="3" applyBorder="1" applyAlignment="1">
      <alignment horizontal="left"/>
    </xf>
    <xf numFmtId="0" fontId="14" fillId="0" borderId="7" xfId="3" applyBorder="1" applyAlignment="1">
      <alignment horizontal="left"/>
    </xf>
    <xf numFmtId="0" fontId="14" fillId="0" borderId="8" xfId="3" applyBorder="1" applyAlignment="1">
      <alignment horizontal="left"/>
    </xf>
    <xf numFmtId="0" fontId="14" fillId="0" borderId="5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left"/>
    </xf>
    <xf numFmtId="0" fontId="11" fillId="0" borderId="6" xfId="3" applyFont="1" applyBorder="1" applyAlignment="1">
      <alignment horizontal="left" vertical="top" wrapText="1"/>
    </xf>
    <xf numFmtId="0" fontId="14" fillId="0" borderId="7" xfId="3" applyBorder="1" applyAlignment="1">
      <alignment horizontal="left" vertical="top" wrapText="1"/>
    </xf>
    <xf numFmtId="0" fontId="14" fillId="0" borderId="8" xfId="3" applyBorder="1" applyAlignment="1">
      <alignment horizontal="left" vertical="top" wrapText="1"/>
    </xf>
    <xf numFmtId="0" fontId="13" fillId="0" borderId="6" xfId="3" applyFont="1" applyBorder="1" applyAlignment="1">
      <alignment horizontal="left"/>
    </xf>
    <xf numFmtId="0" fontId="4" fillId="0" borderId="1" xfId="3" applyFont="1" applyBorder="1" applyAlignment="1">
      <alignment horizontal="left"/>
    </xf>
    <xf numFmtId="0" fontId="14" fillId="0" borderId="1" xfId="3" applyBorder="1" applyAlignment="1">
      <alignment horizontal="left"/>
    </xf>
    <xf numFmtId="0" fontId="14" fillId="0" borderId="1" xfId="3" applyBorder="1" applyAlignment="1">
      <alignment horizontal="center"/>
    </xf>
    <xf numFmtId="0" fontId="14" fillId="0" borderId="3" xfId="3" applyFont="1" applyBorder="1" applyAlignment="1">
      <alignment horizontal="center" vertical="top" wrapText="1"/>
    </xf>
    <xf numFmtId="0" fontId="14" fillId="0" borderId="9" xfId="3" applyFont="1" applyBorder="1" applyAlignment="1">
      <alignment horizontal="center" vertical="top" wrapText="1"/>
    </xf>
    <xf numFmtId="0" fontId="19" fillId="0" borderId="5" xfId="3" applyFont="1" applyBorder="1" applyAlignment="1">
      <alignment horizontal="center" vertical="top" wrapText="1"/>
    </xf>
    <xf numFmtId="0" fontId="14" fillId="0" borderId="2" xfId="3" applyFont="1" applyBorder="1" applyAlignment="1">
      <alignment horizontal="center" vertical="top" wrapText="1"/>
    </xf>
    <xf numFmtId="0" fontId="14" fillId="0" borderId="1" xfId="3" applyBorder="1" applyAlignment="1">
      <alignment horizontal="center" vertical="top"/>
    </xf>
    <xf numFmtId="0" fontId="3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left" vertical="top" wrapText="1"/>
    </xf>
    <xf numFmtId="0" fontId="14" fillId="0" borderId="6" xfId="3" applyBorder="1" applyAlignment="1">
      <alignment horizontal="center"/>
    </xf>
    <xf numFmtId="0" fontId="14" fillId="0" borderId="7" xfId="3" applyBorder="1" applyAlignment="1">
      <alignment horizontal="center"/>
    </xf>
    <xf numFmtId="0" fontId="14" fillId="0" borderId="8" xfId="3" applyBorder="1" applyAlignment="1">
      <alignment horizontal="center"/>
    </xf>
    <xf numFmtId="0" fontId="16" fillId="0" borderId="0" xfId="3" applyFont="1" applyAlignment="1">
      <alignment horizontal="center"/>
    </xf>
    <xf numFmtId="0" fontId="14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/>
    </xf>
    <xf numFmtId="0" fontId="5" fillId="0" borderId="6" xfId="3" applyFont="1" applyBorder="1" applyAlignment="1">
      <alignment horizontal="left"/>
    </xf>
    <xf numFmtId="0" fontId="14" fillId="0" borderId="1" xfId="3" applyFont="1" applyBorder="1" applyAlignment="1">
      <alignment horizontal="center" vertical="top" wrapText="1"/>
    </xf>
    <xf numFmtId="0" fontId="6" fillId="0" borderId="6" xfId="3" applyFont="1" applyBorder="1" applyAlignment="1">
      <alignment horizontal="left"/>
    </xf>
    <xf numFmtId="0" fontId="12" fillId="0" borderId="6" xfId="3" applyFont="1" applyBorder="1" applyAlignment="1">
      <alignment horizontal="left" vertical="top" wrapText="1"/>
    </xf>
    <xf numFmtId="0" fontId="6" fillId="0" borderId="1" xfId="3" applyFont="1" applyBorder="1" applyAlignment="1">
      <alignment horizontal="left"/>
    </xf>
    <xf numFmtId="0" fontId="3" fillId="0" borderId="1" xfId="3" applyFont="1" applyBorder="1" applyAlignment="1">
      <alignment horizontal="left" wrapText="1"/>
    </xf>
    <xf numFmtId="0" fontId="14" fillId="0" borderId="1" xfId="3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abSelected="1" zoomScale="85" zoomScaleNormal="85" workbookViewId="0">
      <selection activeCell="F7" sqref="F7"/>
    </sheetView>
  </sheetViews>
  <sheetFormatPr defaultRowHeight="15" x14ac:dyDescent="0.25"/>
  <cols>
    <col min="1" max="1" width="1.5703125" customWidth="1"/>
    <col min="2" max="2" width="3.5703125" customWidth="1"/>
    <col min="3" max="3" width="6.7109375" customWidth="1"/>
    <col min="4" max="4" width="24.7109375" customWidth="1"/>
    <col min="5" max="5" width="8.5703125" customWidth="1"/>
    <col min="6" max="6" width="40.7109375" customWidth="1"/>
    <col min="7" max="12" width="5.7109375" customWidth="1"/>
    <col min="13" max="13" width="10.7109375" customWidth="1"/>
    <col min="14" max="15" width="12.7109375" customWidth="1"/>
    <col min="16" max="16" width="35.85546875" customWidth="1"/>
  </cols>
  <sheetData>
    <row r="1" spans="1:3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2" t="s">
        <v>0</v>
      </c>
      <c r="O1" s="62"/>
      <c r="P1" s="1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x14ac:dyDescent="0.25">
      <c r="A2" s="1"/>
      <c r="B2" s="86" t="s">
        <v>1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x14ac:dyDescent="0.25">
      <c r="A3" s="1"/>
      <c r="B3" s="1" t="s">
        <v>2</v>
      </c>
      <c r="C3" s="61" t="s">
        <v>76</v>
      </c>
      <c r="D3" s="20"/>
      <c r="E3" s="20"/>
      <c r="F3" s="19" t="s">
        <v>3</v>
      </c>
      <c r="G3" s="1"/>
      <c r="H3" s="19"/>
      <c r="I3" s="1"/>
      <c r="J3" s="1"/>
      <c r="K3" s="1"/>
      <c r="L3" s="1"/>
      <c r="M3" s="1"/>
      <c r="N3" s="1" t="s">
        <v>39</v>
      </c>
      <c r="O3" s="1"/>
      <c r="P3" s="17"/>
      <c r="Q3" s="4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x14ac:dyDescent="0.25">
      <c r="A4" s="9"/>
      <c r="B4" s="87" t="s">
        <v>4</v>
      </c>
      <c r="C4" s="66" t="s">
        <v>5</v>
      </c>
      <c r="D4" s="87" t="s">
        <v>6</v>
      </c>
      <c r="E4" s="66" t="s">
        <v>7</v>
      </c>
      <c r="F4" s="87" t="s">
        <v>8</v>
      </c>
      <c r="G4" s="87" t="s">
        <v>9</v>
      </c>
      <c r="H4" s="88" t="s">
        <v>10</v>
      </c>
      <c r="I4" s="88"/>
      <c r="J4" s="88"/>
      <c r="K4" s="88"/>
      <c r="L4" s="88"/>
      <c r="M4" s="78" t="s">
        <v>11</v>
      </c>
      <c r="N4" s="76" t="s">
        <v>12</v>
      </c>
      <c r="O4" s="90" t="s">
        <v>13</v>
      </c>
      <c r="P4" s="87" t="s">
        <v>14</v>
      </c>
      <c r="Q4" s="10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1" ht="30" x14ac:dyDescent="0.25">
      <c r="A5" s="11"/>
      <c r="B5" s="87"/>
      <c r="C5" s="67"/>
      <c r="D5" s="87"/>
      <c r="E5" s="67"/>
      <c r="F5" s="87"/>
      <c r="G5" s="87"/>
      <c r="H5" s="8" t="s">
        <v>15</v>
      </c>
      <c r="I5" s="8" t="s">
        <v>16</v>
      </c>
      <c r="J5" s="8" t="s">
        <v>17</v>
      </c>
      <c r="K5" s="8" t="s">
        <v>18</v>
      </c>
      <c r="L5" s="8" t="s">
        <v>19</v>
      </c>
      <c r="M5" s="79"/>
      <c r="N5" s="77"/>
      <c r="O5" s="90"/>
      <c r="P5" s="87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 x14ac:dyDescent="0.25">
      <c r="A6" s="9"/>
      <c r="B6" s="12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12">
        <v>15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227.25" customHeight="1" x14ac:dyDescent="0.25">
      <c r="A7" s="1"/>
      <c r="B7" s="7">
        <v>1</v>
      </c>
      <c r="C7" s="7" t="s">
        <v>21</v>
      </c>
      <c r="D7" s="60" t="s">
        <v>65</v>
      </c>
      <c r="E7" s="2"/>
      <c r="F7" s="49" t="s">
        <v>69</v>
      </c>
      <c r="G7" s="5" t="s">
        <v>20</v>
      </c>
      <c r="H7" s="50" t="s">
        <v>46</v>
      </c>
      <c r="I7" s="52" t="s">
        <v>50</v>
      </c>
      <c r="J7" s="50" t="s">
        <v>46</v>
      </c>
      <c r="K7" s="21">
        <v>0</v>
      </c>
      <c r="L7" s="52" t="s">
        <v>50</v>
      </c>
      <c r="M7" s="6">
        <v>17500</v>
      </c>
      <c r="N7" s="6">
        <f>M7*L7</f>
        <v>2310000</v>
      </c>
      <c r="O7" s="6">
        <f>N7*1.18</f>
        <v>2725800</v>
      </c>
      <c r="P7" s="58" t="s">
        <v>60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98" customHeight="1" x14ac:dyDescent="0.25">
      <c r="A8" s="1"/>
      <c r="B8" s="7">
        <v>2</v>
      </c>
      <c r="C8" s="7" t="s">
        <v>23</v>
      </c>
      <c r="D8" s="60" t="s">
        <v>66</v>
      </c>
      <c r="E8" s="2"/>
      <c r="F8" s="49" t="s">
        <v>70</v>
      </c>
      <c r="G8" s="5" t="s">
        <v>20</v>
      </c>
      <c r="H8" s="50" t="s">
        <v>46</v>
      </c>
      <c r="I8" s="59" t="s">
        <v>52</v>
      </c>
      <c r="J8" s="50" t="s">
        <v>46</v>
      </c>
      <c r="K8" s="21">
        <v>0</v>
      </c>
      <c r="L8" s="59" t="s">
        <v>52</v>
      </c>
      <c r="M8" s="6">
        <v>13500</v>
      </c>
      <c r="N8" s="6">
        <f>M8*L8</f>
        <v>1431000</v>
      </c>
      <c r="O8" s="6">
        <f>N8*1.18</f>
        <v>1688580</v>
      </c>
      <c r="P8" s="57" t="s">
        <v>62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95.75" customHeight="1" x14ac:dyDescent="0.25">
      <c r="A9" s="1"/>
      <c r="B9" s="7">
        <v>3</v>
      </c>
      <c r="C9" s="7" t="s">
        <v>22</v>
      </c>
      <c r="D9" s="60" t="s">
        <v>67</v>
      </c>
      <c r="E9" s="2"/>
      <c r="F9" s="49" t="s">
        <v>71</v>
      </c>
      <c r="G9" s="5" t="s">
        <v>20</v>
      </c>
      <c r="H9" s="50" t="s">
        <v>46</v>
      </c>
      <c r="I9" s="52" t="s">
        <v>51</v>
      </c>
      <c r="J9" s="50" t="s">
        <v>46</v>
      </c>
      <c r="K9" s="21">
        <v>0</v>
      </c>
      <c r="L9" s="52" t="s">
        <v>51</v>
      </c>
      <c r="M9" s="6">
        <v>8000</v>
      </c>
      <c r="N9" s="6">
        <f>M9*L9</f>
        <v>1016000</v>
      </c>
      <c r="O9" s="6">
        <f>N9*1.18</f>
        <v>1198880</v>
      </c>
      <c r="P9" s="58" t="s">
        <v>61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49.5" customHeight="1" x14ac:dyDescent="0.25">
      <c r="A10" s="1"/>
      <c r="B10" s="7">
        <v>4</v>
      </c>
      <c r="C10" s="7" t="s">
        <v>24</v>
      </c>
      <c r="D10" s="60" t="s">
        <v>68</v>
      </c>
      <c r="E10" s="2"/>
      <c r="F10" s="60" t="s">
        <v>75</v>
      </c>
      <c r="G10" s="5" t="s">
        <v>20</v>
      </c>
      <c r="H10" s="21">
        <v>0</v>
      </c>
      <c r="I10" s="52" t="s">
        <v>53</v>
      </c>
      <c r="J10" s="50" t="s">
        <v>46</v>
      </c>
      <c r="K10" s="21">
        <v>0</v>
      </c>
      <c r="L10" s="52" t="s">
        <v>53</v>
      </c>
      <c r="M10" s="6">
        <v>12000</v>
      </c>
      <c r="N10" s="6">
        <f>M10*L10</f>
        <v>36000</v>
      </c>
      <c r="O10" s="6">
        <f>N10*1.18</f>
        <v>42480</v>
      </c>
      <c r="P10" s="57" t="s">
        <v>63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x14ac:dyDescent="0.25">
      <c r="A11" s="1"/>
      <c r="B11" s="14"/>
      <c r="C11" s="16"/>
      <c r="D11" s="15"/>
      <c r="E11" s="15"/>
      <c r="F11" s="15"/>
      <c r="G11" s="16"/>
      <c r="H11" s="16"/>
      <c r="I11" s="16"/>
      <c r="J11" s="16"/>
      <c r="K11" s="16"/>
      <c r="L11" s="16"/>
      <c r="M11" s="18"/>
      <c r="N11" s="48">
        <f>SUM(N7:N10)</f>
        <v>4793000</v>
      </c>
      <c r="O11" s="48">
        <f>SUM(O7:O10)</f>
        <v>5655740</v>
      </c>
      <c r="P11" s="3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25">
      <c r="A12" s="1"/>
      <c r="B12" s="13"/>
      <c r="C12" s="13"/>
      <c r="D12" s="3"/>
      <c r="E12" s="3"/>
      <c r="F12" s="3"/>
      <c r="G12" s="13"/>
      <c r="H12" s="13"/>
      <c r="I12" s="13"/>
      <c r="J12" s="13"/>
      <c r="K12" s="13"/>
      <c r="L12" s="13"/>
      <c r="M12" s="13"/>
      <c r="N12" s="13" t="s">
        <v>27</v>
      </c>
      <c r="O12" s="54">
        <f>O11-N11</f>
        <v>862740</v>
      </c>
      <c r="P12" s="3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x14ac:dyDescent="0.25">
      <c r="A13" s="1"/>
      <c r="B13" s="73" t="s">
        <v>58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x14ac:dyDescent="0.25">
      <c r="A14" s="1"/>
      <c r="B14" s="74" t="s">
        <v>28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25">
      <c r="A15" s="1"/>
      <c r="B15" s="75" t="s">
        <v>29</v>
      </c>
      <c r="C15" s="75"/>
      <c r="D15" s="75"/>
      <c r="E15" s="68" t="s">
        <v>54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30" customHeight="1" x14ac:dyDescent="0.25">
      <c r="A16" s="1"/>
      <c r="B16" s="80" t="s">
        <v>30</v>
      </c>
      <c r="C16" s="80"/>
      <c r="D16" s="80"/>
      <c r="E16" s="69" t="s">
        <v>45</v>
      </c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1"/>
      <c r="Q16" s="3"/>
      <c r="R16" s="3"/>
      <c r="S16" s="3"/>
      <c r="T16" s="3"/>
      <c r="U16" s="3"/>
      <c r="V16" s="3"/>
      <c r="W16" s="1"/>
      <c r="X16" s="1"/>
      <c r="Y16" s="1"/>
      <c r="Z16" s="1"/>
      <c r="AA16" s="1"/>
      <c r="AB16" s="1"/>
      <c r="AC16" s="1"/>
      <c r="AD16" s="1"/>
      <c r="AE16" s="1"/>
    </row>
    <row r="17" spans="1:31" ht="110.25" customHeight="1" x14ac:dyDescent="0.25">
      <c r="A17" s="1"/>
      <c r="B17" s="80" t="s">
        <v>31</v>
      </c>
      <c r="C17" s="80"/>
      <c r="D17" s="80"/>
      <c r="E17" s="81" t="s">
        <v>73</v>
      </c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x14ac:dyDescent="0.25">
      <c r="A18" s="1"/>
      <c r="B18" s="83" t="s">
        <v>32</v>
      </c>
      <c r="C18" s="84"/>
      <c r="D18" s="85"/>
      <c r="E18" s="72" t="s">
        <v>43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25">
      <c r="A19" s="1"/>
      <c r="B19" s="83" t="s">
        <v>33</v>
      </c>
      <c r="C19" s="84"/>
      <c r="D19" s="85"/>
      <c r="E19" s="89" t="s">
        <v>64</v>
      </c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5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x14ac:dyDescent="0.25">
      <c r="A20" s="1"/>
      <c r="B20" s="75" t="s">
        <v>34</v>
      </c>
      <c r="C20" s="75"/>
      <c r="D20" s="75"/>
      <c r="E20" s="63" t="s">
        <v>35</v>
      </c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5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x14ac:dyDescent="0.25">
      <c r="A21" s="1"/>
      <c r="B21" s="75" t="s">
        <v>36</v>
      </c>
      <c r="C21" s="75"/>
      <c r="D21" s="75"/>
      <c r="E21" s="63" t="s">
        <v>37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5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x14ac:dyDescent="0.25">
      <c r="A22" s="1"/>
      <c r="B22" s="22"/>
      <c r="C22" s="22"/>
      <c r="D22" s="22"/>
      <c r="E22" s="22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x14ac:dyDescent="0.25">
      <c r="A23" s="1"/>
      <c r="B23" s="1" t="s">
        <v>38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</sheetData>
  <mergeCells count="29">
    <mergeCell ref="E20:P20"/>
    <mergeCell ref="B2:P2"/>
    <mergeCell ref="G4:G5"/>
    <mergeCell ref="H4:L4"/>
    <mergeCell ref="C4:C5"/>
    <mergeCell ref="B16:D16"/>
    <mergeCell ref="B18:D18"/>
    <mergeCell ref="E19:P19"/>
    <mergeCell ref="B4:B5"/>
    <mergeCell ref="D4:D5"/>
    <mergeCell ref="O4:O5"/>
    <mergeCell ref="P4:P5"/>
    <mergeCell ref="F4:F5"/>
    <mergeCell ref="N1:O1"/>
    <mergeCell ref="E21:P21"/>
    <mergeCell ref="E4:E5"/>
    <mergeCell ref="E15:P15"/>
    <mergeCell ref="E16:P16"/>
    <mergeCell ref="E18:P18"/>
    <mergeCell ref="B13:P13"/>
    <mergeCell ref="B21:D21"/>
    <mergeCell ref="N4:N5"/>
    <mergeCell ref="M4:M5"/>
    <mergeCell ref="B17:D17"/>
    <mergeCell ref="E17:P17"/>
    <mergeCell ref="B15:D15"/>
    <mergeCell ref="B14:P14"/>
    <mergeCell ref="B19:D19"/>
    <mergeCell ref="B20:D20"/>
  </mergeCells>
  <pageMargins left="0.39370078740157483" right="0" top="0.59055118110236227" bottom="0.3937007874015748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opLeftCell="A7" zoomScale="85" zoomScaleNormal="85" workbookViewId="0">
      <selection activeCell="H4" sqref="H4:L4"/>
    </sheetView>
  </sheetViews>
  <sheetFormatPr defaultRowHeight="15" x14ac:dyDescent="0.25"/>
  <cols>
    <col min="1" max="1" width="1.5703125" customWidth="1"/>
    <col min="2" max="2" width="3.7109375" customWidth="1"/>
    <col min="3" max="3" width="8.7109375" customWidth="1"/>
    <col min="4" max="4" width="25.7109375" customWidth="1"/>
    <col min="5" max="5" width="8.7109375" customWidth="1"/>
    <col min="6" max="6" width="40.7109375" customWidth="1"/>
    <col min="7" max="12" width="5.7109375" customWidth="1"/>
    <col min="13" max="15" width="13.7109375" customWidth="1"/>
    <col min="16" max="16" width="25" customWidth="1"/>
  </cols>
  <sheetData>
    <row r="1" spans="1:31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62" t="s">
        <v>42</v>
      </c>
      <c r="O1" s="62"/>
      <c r="P1" s="40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1:31" x14ac:dyDescent="0.25">
      <c r="A2" s="24"/>
      <c r="B2" s="86" t="s">
        <v>1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</row>
    <row r="3" spans="1:31" x14ac:dyDescent="0.25">
      <c r="A3" s="24"/>
      <c r="B3" s="24" t="s">
        <v>2</v>
      </c>
      <c r="C3" s="61" t="s">
        <v>76</v>
      </c>
      <c r="D3" s="44"/>
      <c r="E3" s="44"/>
      <c r="F3" s="43" t="s">
        <v>3</v>
      </c>
      <c r="G3" s="24"/>
      <c r="H3" s="43"/>
      <c r="I3" s="24"/>
      <c r="J3" s="24"/>
      <c r="K3" s="24"/>
      <c r="L3" s="24"/>
      <c r="M3" s="24"/>
      <c r="N3" s="24" t="s">
        <v>40</v>
      </c>
      <c r="O3" s="24"/>
      <c r="P3" s="40"/>
      <c r="Q3" s="27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</row>
    <row r="4" spans="1:31" ht="69" customHeight="1" x14ac:dyDescent="0.25">
      <c r="A4" s="32"/>
      <c r="B4" s="87" t="s">
        <v>4</v>
      </c>
      <c r="C4" s="66" t="s">
        <v>5</v>
      </c>
      <c r="D4" s="87" t="s">
        <v>6</v>
      </c>
      <c r="E4" s="66" t="s">
        <v>7</v>
      </c>
      <c r="F4" s="87" t="s">
        <v>8</v>
      </c>
      <c r="G4" s="87" t="s">
        <v>9</v>
      </c>
      <c r="H4" s="88" t="s">
        <v>10</v>
      </c>
      <c r="I4" s="88"/>
      <c r="J4" s="88"/>
      <c r="K4" s="88"/>
      <c r="L4" s="88"/>
      <c r="M4" s="78" t="s">
        <v>11</v>
      </c>
      <c r="N4" s="76" t="s">
        <v>12</v>
      </c>
      <c r="O4" s="90" t="s">
        <v>13</v>
      </c>
      <c r="P4" s="87" t="s">
        <v>14</v>
      </c>
      <c r="Q4" s="33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</row>
    <row r="5" spans="1:31" ht="69" customHeight="1" x14ac:dyDescent="0.25">
      <c r="A5" s="34"/>
      <c r="B5" s="87"/>
      <c r="C5" s="67"/>
      <c r="D5" s="87"/>
      <c r="E5" s="67"/>
      <c r="F5" s="87"/>
      <c r="G5" s="87"/>
      <c r="H5" s="31" t="s">
        <v>15</v>
      </c>
      <c r="I5" s="31" t="s">
        <v>16</v>
      </c>
      <c r="J5" s="31" t="s">
        <v>17</v>
      </c>
      <c r="K5" s="31" t="s">
        <v>18</v>
      </c>
      <c r="L5" s="31" t="s">
        <v>19</v>
      </c>
      <c r="M5" s="79"/>
      <c r="N5" s="77"/>
      <c r="O5" s="90"/>
      <c r="P5" s="87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</row>
    <row r="6" spans="1:31" x14ac:dyDescent="0.25">
      <c r="A6" s="32"/>
      <c r="B6" s="35">
        <v>1</v>
      </c>
      <c r="C6" s="35">
        <v>2</v>
      </c>
      <c r="D6" s="35">
        <v>3</v>
      </c>
      <c r="E6" s="35">
        <v>4</v>
      </c>
      <c r="F6" s="35">
        <v>5</v>
      </c>
      <c r="G6" s="35">
        <v>6</v>
      </c>
      <c r="H6" s="35">
        <v>7</v>
      </c>
      <c r="I6" s="35">
        <v>8</v>
      </c>
      <c r="J6" s="35">
        <v>9</v>
      </c>
      <c r="K6" s="35">
        <v>10</v>
      </c>
      <c r="L6" s="35">
        <v>11</v>
      </c>
      <c r="M6" s="35">
        <v>12</v>
      </c>
      <c r="N6" s="35">
        <v>13</v>
      </c>
      <c r="O6" s="35">
        <v>14</v>
      </c>
      <c r="P6" s="35">
        <v>15</v>
      </c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31" ht="78.75" customHeight="1" x14ac:dyDescent="0.25">
      <c r="A7" s="24"/>
      <c r="B7" s="30">
        <v>1</v>
      </c>
      <c r="C7" s="30" t="s">
        <v>21</v>
      </c>
      <c r="D7" s="60" t="s">
        <v>65</v>
      </c>
      <c r="E7" s="25"/>
      <c r="F7" s="49" t="s">
        <v>69</v>
      </c>
      <c r="G7" s="28" t="s">
        <v>20</v>
      </c>
      <c r="H7" s="45">
        <v>0</v>
      </c>
      <c r="I7" s="53" t="s">
        <v>55</v>
      </c>
      <c r="J7" s="51" t="s">
        <v>46</v>
      </c>
      <c r="K7" s="51" t="s">
        <v>46</v>
      </c>
      <c r="L7" s="53" t="s">
        <v>55</v>
      </c>
      <c r="M7" s="29">
        <v>17500</v>
      </c>
      <c r="N7" s="29">
        <f>M7*L7</f>
        <v>87500</v>
      </c>
      <c r="O7" s="29">
        <f>N7*1.18</f>
        <v>103250</v>
      </c>
      <c r="P7" s="55" t="s">
        <v>57</v>
      </c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</row>
    <row r="8" spans="1:31" ht="80.25" customHeight="1" x14ac:dyDescent="0.25">
      <c r="A8" s="24"/>
      <c r="B8" s="30">
        <v>2</v>
      </c>
      <c r="C8" s="30" t="s">
        <v>23</v>
      </c>
      <c r="D8" s="60" t="s">
        <v>66</v>
      </c>
      <c r="E8" s="25"/>
      <c r="F8" s="49" t="s">
        <v>70</v>
      </c>
      <c r="G8" s="28" t="s">
        <v>20</v>
      </c>
      <c r="H8" s="45">
        <v>0</v>
      </c>
      <c r="I8" s="51" t="s">
        <v>48</v>
      </c>
      <c r="J8" s="51" t="s">
        <v>46</v>
      </c>
      <c r="K8" s="51" t="s">
        <v>46</v>
      </c>
      <c r="L8" s="45">
        <v>10</v>
      </c>
      <c r="M8" s="29">
        <v>13500</v>
      </c>
      <c r="N8" s="29">
        <f>M8*L8</f>
        <v>135000</v>
      </c>
      <c r="O8" s="29">
        <f>N8*1.18</f>
        <v>159300</v>
      </c>
      <c r="P8" s="56" t="s">
        <v>41</v>
      </c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1" ht="81" customHeight="1" x14ac:dyDescent="0.25">
      <c r="A9" s="24"/>
      <c r="B9" s="30">
        <v>3</v>
      </c>
      <c r="C9" s="30" t="s">
        <v>22</v>
      </c>
      <c r="D9" s="60" t="s">
        <v>67</v>
      </c>
      <c r="E9" s="25"/>
      <c r="F9" s="49" t="s">
        <v>71</v>
      </c>
      <c r="G9" s="28" t="s">
        <v>20</v>
      </c>
      <c r="H9" s="51" t="s">
        <v>46</v>
      </c>
      <c r="I9" s="53" t="s">
        <v>47</v>
      </c>
      <c r="J9" s="51" t="s">
        <v>46</v>
      </c>
      <c r="K9" s="45">
        <v>0</v>
      </c>
      <c r="L9" s="53" t="s">
        <v>47</v>
      </c>
      <c r="M9" s="29">
        <v>8000</v>
      </c>
      <c r="N9" s="29">
        <f>M9*L9</f>
        <v>32000</v>
      </c>
      <c r="O9" s="29">
        <f t="shared" ref="O9:O10" si="0">N9*1.18</f>
        <v>37760</v>
      </c>
      <c r="P9" s="55" t="s">
        <v>56</v>
      </c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31" ht="66" customHeight="1" x14ac:dyDescent="0.25">
      <c r="A10" s="24"/>
      <c r="B10" s="30">
        <v>4</v>
      </c>
      <c r="C10" s="30" t="s">
        <v>25</v>
      </c>
      <c r="D10" s="60" t="s">
        <v>74</v>
      </c>
      <c r="E10" s="25"/>
      <c r="F10" s="49" t="s">
        <v>72</v>
      </c>
      <c r="G10" s="28" t="s">
        <v>20</v>
      </c>
      <c r="H10" s="45">
        <v>0</v>
      </c>
      <c r="I10" s="51" t="s">
        <v>49</v>
      </c>
      <c r="J10" s="51" t="s">
        <v>46</v>
      </c>
      <c r="K10" s="45">
        <v>0</v>
      </c>
      <c r="L10" s="45">
        <v>20</v>
      </c>
      <c r="M10" s="29">
        <v>27900</v>
      </c>
      <c r="N10" s="29">
        <f>M10*L10</f>
        <v>558000</v>
      </c>
      <c r="O10" s="29">
        <f t="shared" si="0"/>
        <v>658440</v>
      </c>
      <c r="P10" s="56" t="s">
        <v>26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31" x14ac:dyDescent="0.25">
      <c r="A11" s="24"/>
      <c r="B11" s="37"/>
      <c r="C11" s="39"/>
      <c r="D11" s="38"/>
      <c r="E11" s="38"/>
      <c r="F11" s="38"/>
      <c r="G11" s="39"/>
      <c r="H11" s="39"/>
      <c r="I11" s="39"/>
      <c r="J11" s="39"/>
      <c r="K11" s="39"/>
      <c r="L11" s="39"/>
      <c r="M11" s="41"/>
      <c r="N11" s="42">
        <f>SUM(N7:N10)</f>
        <v>812500</v>
      </c>
      <c r="O11" s="42">
        <f>SUM(O7:O10)</f>
        <v>958750</v>
      </c>
      <c r="P11" s="26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31" x14ac:dyDescent="0.25">
      <c r="A12" s="24"/>
      <c r="B12" s="36"/>
      <c r="C12" s="36"/>
      <c r="D12" s="26"/>
      <c r="E12" s="26"/>
      <c r="F12" s="26"/>
      <c r="G12" s="36"/>
      <c r="H12" s="36"/>
      <c r="I12" s="36"/>
      <c r="J12" s="36"/>
      <c r="K12" s="36"/>
      <c r="L12" s="36"/>
      <c r="M12" s="36"/>
      <c r="N12" s="36" t="s">
        <v>27</v>
      </c>
      <c r="O12" s="54">
        <f>O11-N11</f>
        <v>146250</v>
      </c>
      <c r="P12" s="26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31" x14ac:dyDescent="0.25">
      <c r="A13" s="24"/>
      <c r="B13" s="93" t="s">
        <v>59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31" x14ac:dyDescent="0.25">
      <c r="A14" s="24"/>
      <c r="B14" s="74" t="s">
        <v>28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31" x14ac:dyDescent="0.25">
      <c r="A15" s="24"/>
      <c r="B15" s="75" t="s">
        <v>29</v>
      </c>
      <c r="C15" s="75"/>
      <c r="D15" s="75"/>
      <c r="E15" s="91" t="s">
        <v>54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31" ht="32.25" customHeight="1" x14ac:dyDescent="0.25">
      <c r="A16" s="24"/>
      <c r="B16" s="75" t="s">
        <v>30</v>
      </c>
      <c r="C16" s="75"/>
      <c r="D16" s="75"/>
      <c r="E16" s="92" t="s">
        <v>44</v>
      </c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1"/>
      <c r="Q16" s="26"/>
      <c r="R16" s="26"/>
      <c r="S16" s="26"/>
      <c r="T16" s="26"/>
      <c r="U16" s="26"/>
      <c r="V16" s="26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ht="105.75" customHeight="1" x14ac:dyDescent="0.25">
      <c r="A17" s="24"/>
      <c r="B17" s="80" t="s">
        <v>31</v>
      </c>
      <c r="C17" s="80"/>
      <c r="D17" s="80"/>
      <c r="E17" s="94" t="s">
        <v>73</v>
      </c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x14ac:dyDescent="0.25">
      <c r="A18" s="24"/>
      <c r="B18" s="83" t="s">
        <v>32</v>
      </c>
      <c r="C18" s="84"/>
      <c r="D18" s="85"/>
      <c r="E18" s="72" t="s">
        <v>43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x14ac:dyDescent="0.25">
      <c r="A19" s="24"/>
      <c r="B19" s="83" t="s">
        <v>33</v>
      </c>
      <c r="C19" s="84"/>
      <c r="D19" s="85"/>
      <c r="E19" s="89" t="s">
        <v>64</v>
      </c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5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x14ac:dyDescent="0.25">
      <c r="A20" s="24"/>
      <c r="B20" s="75" t="s">
        <v>34</v>
      </c>
      <c r="C20" s="75"/>
      <c r="D20" s="75"/>
      <c r="E20" s="63" t="s">
        <v>35</v>
      </c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5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x14ac:dyDescent="0.25">
      <c r="A21" s="24"/>
      <c r="B21" s="75" t="s">
        <v>36</v>
      </c>
      <c r="C21" s="75"/>
      <c r="D21" s="75"/>
      <c r="E21" s="63" t="s">
        <v>37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5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x14ac:dyDescent="0.25">
      <c r="A22" s="24"/>
      <c r="B22" s="46"/>
      <c r="C22" s="46"/>
      <c r="D22" s="46"/>
      <c r="E22" s="46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x14ac:dyDescent="0.25">
      <c r="A23" s="24"/>
      <c r="B23" s="24" t="s">
        <v>38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</sheetData>
  <mergeCells count="29">
    <mergeCell ref="E20:P20"/>
    <mergeCell ref="B2:P2"/>
    <mergeCell ref="G4:G5"/>
    <mergeCell ref="H4:L4"/>
    <mergeCell ref="C4:C5"/>
    <mergeCell ref="B16:D16"/>
    <mergeCell ref="B18:D18"/>
    <mergeCell ref="E19:P19"/>
    <mergeCell ref="B4:B5"/>
    <mergeCell ref="D4:D5"/>
    <mergeCell ref="O4:O5"/>
    <mergeCell ref="P4:P5"/>
    <mergeCell ref="F4:F5"/>
    <mergeCell ref="N1:O1"/>
    <mergeCell ref="E21:P21"/>
    <mergeCell ref="E4:E5"/>
    <mergeCell ref="E15:P15"/>
    <mergeCell ref="E16:P16"/>
    <mergeCell ref="E18:P18"/>
    <mergeCell ref="B13:P13"/>
    <mergeCell ref="B21:D21"/>
    <mergeCell ref="N4:N5"/>
    <mergeCell ref="M4:M5"/>
    <mergeCell ref="B17:D17"/>
    <mergeCell ref="E17:P17"/>
    <mergeCell ref="B15:D15"/>
    <mergeCell ref="B14:P14"/>
    <mergeCell ref="B19:D19"/>
    <mergeCell ref="B20:D20"/>
  </mergeCells>
  <pageMargins left="0" right="0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1</vt:lpstr>
      <vt:lpstr>Приложение 1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2015-02-20T11:49:19Z</dcterms:modified>
</cp:coreProperties>
</file>